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5d8d1226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or kosztow" sheetId="1" r:id="R9680d99a9dde4337"/>
    <x:sheet xmlns:r="http://schemas.openxmlformats.org/officeDocument/2006/relationships" name="Statystyki" sheetId="2" r:id="Rbd9259adce304e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 &quot;zł&quot;;(#,##0) &quot;zł&quot;;&quot;—&quot;"/>
    <x:numFmt numFmtId="201" formatCode="0.0%;(0.0%);&quot;—&quot;"/>
    <x:numFmt numFmtId="202" formatCode="0.0 &quot;mies.&quot;"/>
    <x:numFmt numFmtId="203" formatCode="#,##0.00"/>
    <x:numFmt numFmtId="204" formatCode="#,##0"/>
  </x:numFmts>
  <x:fonts count="8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i/>
      <x:sz val="11"/>
      <x:color rgb="FF222222"/>
      <x:name val="Arial"/>
    </x:font>
    <x:font>
      <x:b/>
      <x:sz val="11"/>
      <x:color rgb="FFFFFFFF"/>
      <x:name val="Arial"/>
    </x:font>
    <x:font>
      <x:b/>
      <x:sz val="11"/>
      <x:color rgb="FF222222"/>
      <x:name val="Arial"/>
    </x:font>
    <x:font>
      <x:sz val="11"/>
      <x:color rgb="FF0000FF"/>
      <x:name val="Arial"/>
    </x:font>
    <x:font>
      <x:sz val="10"/>
      <x:color rgb="FF5967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A52"/>
      </x:patternFill>
    </x:fill>
    <x:fill>
      <x:patternFill patternType="solid">
        <x:fgColor rgb="FFEDF3F7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256ab0e3a44f1" /><Relationship Type="http://schemas.openxmlformats.org/officeDocument/2006/relationships/theme" Target="/xl/theme/theme1.xml" Id="R43ffe5ed9ec14468" /><Relationship Type="http://schemas.openxmlformats.org/officeDocument/2006/relationships/sharedStrings" Target="/xl/sharedStrings.xml" Id="R3670b4f3060f4b84" /><Relationship Type="http://schemas.openxmlformats.org/officeDocument/2006/relationships/worksheet" Target="/xl/worksheets/sheet1.xml" Id="R9680d99a9dde4337" /><Relationship Type="http://schemas.openxmlformats.org/officeDocument/2006/relationships/worksheet" Target="/xl/worksheets/sheet2.xml" Id="Rbd9259adce304e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A5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3" hidden="0" customWidth="1"/>
    <x:col min="2" max="2" width="22" hidden="0" customWidth="1"/>
    <x:col min="3" max="3" width="22" hidden="0" customWidth="1"/>
    <x:col min="4" max="4" width="3" hidden="0" customWidth="1"/>
    <x:col min="5" max="5" width="7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Kalkulator kosztów outsourcingu IT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Założenia ilustracyjne dla 50 stanowisk. Nie jest to oferta IT Crew.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7" t="str">
        <x:v>Wynik porównania</x:v>
      </x:c>
      <x:c r="B5" s="7" t="str">
        <x:v>Model własny</x:v>
      </x:c>
      <x:c r="C5" s="7" t="str">
        <x:v>Outsourcing</x:v>
      </x:c>
      <x:c r="D5" s="2"/>
      <x:c r="E5" s="2"/>
      <x:c r="F5" s="2"/>
      <x:c r="G5" s="2"/>
      <x:c r="H5" s="2"/>
    </x:row>
    <x:row r="6" ht="24" customHeight="1">
      <x:c r="A6" s="2" t="str">
        <x:v>Koszt miesięczny</x:v>
      </x:c>
      <x:c r="B6" s="8" t="n">
        <x:f>B29</x:f>
        <x:v>24000</x:v>
      </x:c>
      <x:c r="C6" s="8" t="n">
        <x:f>C29</x:f>
        <x:v>15000</x:v>
      </x:c>
      <x:c r="D6" s="2"/>
      <x:c r="E6" s="22" t="str">
        <x:v>Porównywalny zakres obsługi i godziny dostępności</x:v>
      </x:c>
      <x:c r="F6" s="2"/>
      <x:c r="G6" s="2"/>
      <x:c r="H6" s="2"/>
    </x:row>
    <x:row r="7" ht="24" customHeight="1">
      <x:c r="A7" s="2" t="str">
        <x:v>Koszt pierwszego roku</x:v>
      </x:c>
      <x:c r="B7" s="8" t="n">
        <x:f>B29*$B$17+SUM(B31:B32)</x:f>
        <x:v>288000</x:v>
      </x:c>
      <x:c r="C7" s="8" t="n">
        <x:f>C29*$B$17+SUM(C31:C32)</x:f>
        <x:v>192000</x:v>
      </x:c>
      <x:c r="D7" s="2"/>
      <x:c r="E7" s="22" t="str">
        <x:v>Zawiera koszty jednorazowe z wierszy 31 i 32</x:v>
      </x:c>
      <x:c r="F7" s="2"/>
      <x:c r="G7" s="2"/>
      <x:c r="H7" s="2"/>
    </x:row>
    <x:row r="8" ht="24" customHeight="1">
      <x:c r="A8" s="14" t="str">
        <x:v>Oszczędność w pierwszym roku</x:v>
      </x:c>
      <x:c r="B8" s="15" t="n">
        <x:f>B7-C7</x:f>
        <x:v>96000</x:v>
      </x:c>
      <x:c r="C8" s="15"/>
      <x:c r="D8" s="2"/>
      <x:c r="E8" s="22" t="str">
        <x:v>Wynik dodatni oznacza niższy koszt outsourcingu</x:v>
      </x:c>
      <x:c r="F8" s="2"/>
      <x:c r="G8" s="2"/>
      <x:c r="H8" s="2"/>
    </x:row>
    <x:row r="9" ht="24" customHeight="1">
      <x:c r="A9" s="14" t="str">
        <x:v>Oszczędność jako udział modelu własnego</x:v>
      </x:c>
      <x:c r="B9" s="16" t="n">
        <x:f>IF(B7=0,"n.a.",B8/B7)</x:f>
        <x:v>0.3333333333333333</x:v>
      </x:c>
      <x:c r="C9" s="15"/>
      <x:c r="D9" s="2"/>
      <x:c r="E9" s="22" t="str">
        <x:v>Procent dotyczy porównywanych kosztów obsługi, nie całego IT</x:v>
      </x:c>
      <x:c r="F9" s="2"/>
      <x:c r="G9" s="2"/>
      <x:c r="H9" s="2"/>
    </x:row>
    <x:row r="10" ht="24" customHeight="1">
      <x:c r="A10" s="14" t="str">
        <x:v>Oszczędność w całym horyzoncie</x:v>
      </x:c>
      <x:c r="B10" s="15" t="n">
        <x:f>(B29-C29)*B18+SUM(B31:B32)-SUM(C31:C32)</x:f>
        <x:v>312000</x:v>
      </x:c>
      <x:c r="C10" s="15"/>
      <x:c r="D10" s="2"/>
      <x:c r="E10" s="22" t="str">
        <x:v>Horyzont z komórki B18; bez indeksacji i dyskontowania</x:v>
      </x:c>
      <x:c r="F10" s="2"/>
      <x:c r="G10" s="2"/>
      <x:c r="H10" s="2"/>
    </x:row>
    <x:row r="11" ht="24" customHeight="1">
      <x:c r="A11" s="2" t="str">
        <x:v>Próg abonamentu w pierwszym roku</x:v>
      </x:c>
      <x:c r="B11" s="8" t="n">
        <x:f>(B7-SUM(C31:C32))/$B$17-(C29-C24)</x:f>
        <x:v>19000</x:v>
      </x:c>
      <x:c r="C11" s="8"/>
      <x:c r="D11" s="2"/>
      <x:c r="E11" s="22" t="str">
        <x:v>Pozostałe składniki kosztów pozostają bez zmian</x:v>
      </x:c>
      <x:c r="F11" s="2"/>
      <x:c r="G11" s="2"/>
      <x:c r="H11" s="2"/>
    </x:row>
    <x:row r="12" ht="24" customHeight="1">
      <x:c r="A12" s="2" t="str">
        <x:v>Próg abonamentu w kolejnych latach</x:v>
      </x:c>
      <x:c r="B12" s="8" t="n">
        <x:f>B29-(C29-C24)</x:f>
        <x:v>20000</x:v>
      </x:c>
      <x:c r="C12" s="8"/>
      <x:c r="D12" s="2"/>
      <x:c r="E12" s="22" t="str">
        <x:v>Bez jednorazowych kosztów przejęcia</x:v>
      </x:c>
      <x:c r="F12" s="2"/>
      <x:c r="G12" s="2"/>
      <x:c r="H12" s="2"/>
    </x:row>
    <x:row r="13" ht="24" customHeight="1">
      <x:c r="A13" s="2" t="str">
        <x:v>Zwrot dodatkowego kosztu przejęcia</x:v>
      </x:c>
      <x:c r="B13" s="10" t="n">
        <x:f>IF(B29&gt;C29,MAX(0,SUM(C31:C32)-SUM(B31:B32))/(B29-C29),"brak")</x:f>
        <x:v>1.3333333333333333</x:v>
      </x:c>
      <x:c r="C13" s="2"/>
      <x:c r="D13" s="2"/>
      <x:c r="E13" s="22" t="str">
        <x:v>Miesiące; pełny efekt od pierwszego miesiąca</x:v>
      </x:c>
      <x:c r="F13" s="2"/>
      <x:c r="G13" s="2"/>
      <x:c r="H13" s="2"/>
    </x:row>
    <x:row r="14" ht="24" customHeight="1">
      <x:c r="A14" s="2"/>
      <x:c r="B14" s="2"/>
      <x:c r="C14" s="2"/>
      <x:c r="D14" s="2"/>
      <x:c r="E14" s="22"/>
      <x:c r="F14" s="2"/>
      <x:c r="G14" s="2"/>
      <x:c r="H14" s="2"/>
    </x:row>
    <x:row r="15" ht="24" customHeight="1">
      <x:c r="A15" s="17" t="str">
        <x:v>Założenia do zmiany</x:v>
      </x:c>
      <x:c r="B15" s="2"/>
      <x:c r="C15" s="2"/>
      <x:c r="D15" s="2"/>
      <x:c r="E15" s="22" t="str">
        <x:v>Żółte pola i niebieskie liczby są edytowalne. Formuły są czarne.</x:v>
      </x:c>
      <x:c r="F15" s="2"/>
      <x:c r="G15" s="2"/>
      <x:c r="H15" s="2"/>
    </x:row>
    <x:row r="16" ht="24" customHeight="1">
      <x:c r="A16" s="2"/>
      <x:c r="B16" s="2"/>
      <x:c r="C16" s="2"/>
      <x:c r="D16" s="2"/>
      <x:c r="E16" s="22"/>
      <x:c r="F16" s="2"/>
      <x:c r="G16" s="2"/>
      <x:c r="H16" s="2"/>
    </x:row>
    <x:row r="17" ht="24" customHeight="1">
      <x:c r="A17" s="2" t="str">
        <x:v>Liczba miesięcy w pierwszym roku</x:v>
      </x:c>
      <x:c r="B17" s="19" t="n">
        <x:v>12</x:v>
      </x:c>
      <x:c r="C17" s="2" t="str">
        <x:v>miesiące</x:v>
      </x:c>
      <x:c r="D17" s="2"/>
      <x:c r="E17" s="22"/>
      <x:c r="F17" s="2"/>
      <x:c r="G17" s="2"/>
      <x:c r="H17" s="2"/>
    </x:row>
    <x:row r="18" ht="24" customHeight="1">
      <x:c r="A18" s="2" t="str">
        <x:v>Horyzont całego porównania</x:v>
      </x:c>
      <x:c r="B18" s="19" t="n">
        <x:v>36</x:v>
      </x:c>
      <x:c r="C18" s="2" t="str">
        <x:v>miesiące</x:v>
      </x:c>
      <x:c r="D18" s="2"/>
      <x:c r="E18" s="22"/>
      <x:c r="F18" s="2"/>
      <x:c r="G18" s="2"/>
      <x:c r="H18" s="2"/>
    </x:row>
    <x:row r="19" ht="24" customHeight="1">
      <x:c r="A19" s="2"/>
      <x:c r="B19" s="2"/>
      <x:c r="C19" s="2"/>
      <x:c r="D19" s="2"/>
      <x:c r="E19" s="22"/>
      <x:c r="F19" s="2"/>
      <x:c r="G19" s="2"/>
      <x:c r="H19" s="2"/>
    </x:row>
    <x:row r="20" ht="28" customHeight="1">
      <x:c r="A20" s="7" t="str">
        <x:v>Koszty miesięczne</x:v>
      </x:c>
      <x:c r="B20" s="7" t="str">
        <x:v>Model własny</x:v>
      </x:c>
      <x:c r="C20" s="7" t="str">
        <x:v>Outsourcing</x:v>
      </x:c>
      <x:c r="D20" s="2"/>
      <x:c r="E20" s="22"/>
      <x:c r="F20" s="2"/>
      <x:c r="G20" s="2"/>
      <x:c r="H20" s="2"/>
    </x:row>
    <x:row r="21" ht="24" customHeight="1">
      <x:c r="A21" s="2" t="str">
        <x:v>Pełny koszt personelu IT</x:v>
      </x:c>
      <x:c r="B21" s="20" t="n">
        <x:v>17000</x:v>
      </x:c>
      <x:c r="C21" s="20" t="n">
        <x:v>0</x:v>
      </x:c>
      <x:c r="D21" s="2"/>
      <x:c r="E21" s="22" t="str">
        <x:v>Pełny koszt pracodawcy, nie wynagrodzenie brutto.</x:v>
      </x:c>
      <x:c r="F21" s="2"/>
      <x:c r="G21" s="2"/>
      <x:c r="H21" s="2"/>
    </x:row>
    <x:row r="22" ht="24" customHeight="1">
      <x:c r="A22" s="2" t="str">
        <x:v>Wsparcie specjalistyczne</x:v>
      </x:c>
      <x:c r="B22" s="20" t="n">
        <x:v>2000</x:v>
      </x:c>
      <x:c r="C22" s="20" t="n">
        <x:v>0</x:v>
      </x:c>
      <x:c r="D22" s="2"/>
      <x:c r="E22" s="22" t="str">
        <x:v>W outsourcingu 0 zakłada ujęcie w abonamencie. Potwierdź zakres.</x:v>
      </x:c>
      <x:c r="F22" s="2"/>
      <x:c r="G22" s="2"/>
      <x:c r="H22" s="2"/>
    </x:row>
    <x:row r="23" ht="24" customHeight="1">
      <x:c r="A23" s="2" t="str">
        <x:v>Zastępstwa i pokrycie nieobecności</x:v>
      </x:c>
      <x:c r="B23" s="20" t="n">
        <x:v>1500</x:v>
      </x:c>
      <x:c r="C23" s="20" t="n">
        <x:v>0</x:v>
      </x:c>
      <x:c r="D23" s="2"/>
      <x:c r="E23" s="22" t="str">
        <x:v>W outsourcingu 0 zakłada ujęcie w abonamencie.</x:v>
      </x:c>
      <x:c r="F23" s="2"/>
      <x:c r="G23" s="2"/>
      <x:c r="H23" s="2"/>
    </x:row>
    <x:row r="24" ht="24" customHeight="1">
      <x:c r="A24" s="2" t="str">
        <x:v>Abonament dostawcy</x:v>
      </x:c>
      <x:c r="B24" s="20" t="n">
        <x:v>0</x:v>
      </x:c>
      <x:c r="C24" s="20" t="n">
        <x:v>11000</x:v>
      </x:c>
      <x:c r="D24" s="2"/>
      <x:c r="E24" s="22" t="str">
        <x:v>Zastąp ceną z oferty dla konkretnego środowiska.</x:v>
      </x:c>
      <x:c r="F24" s="2"/>
      <x:c r="G24" s="2"/>
      <x:c r="H24" s="2"/>
    </x:row>
    <x:row r="25" ht="24" customHeight="1">
      <x:c r="A25" s="2" t="str">
        <x:v>Prace dodatkowe</x:v>
      </x:c>
      <x:c r="B25" s="20" t="n">
        <x:v>0</x:v>
      </x:c>
      <x:c r="C25" s="20" t="n">
        <x:v>1000</x:v>
      </x:c>
      <x:c r="D25" s="2"/>
      <x:c r="E25" s="22" t="str">
        <x:v>Koszt poza abonamentem, średnio w miesiącu.</x:v>
      </x:c>
      <x:c r="F25" s="2"/>
      <x:c r="G25" s="2"/>
      <x:c r="H25" s="2"/>
    </x:row>
    <x:row r="26" ht="24" customHeight="1">
      <x:c r="A26" s="2" t="str">
        <x:v>Narzędzia obsługi i bezpieczeństwa</x:v>
      </x:c>
      <x:c r="B26" s="20" t="n">
        <x:v>1500</x:v>
      </x:c>
      <x:c r="C26" s="20" t="n">
        <x:v>1500</x:v>
      </x:c>
      <x:c r="D26" s="2"/>
      <x:c r="E26" s="22" t="str">
        <x:v>Założenie równego kosztu w obu modelach.</x:v>
      </x:c>
      <x:c r="F26" s="2"/>
      <x:c r="G26" s="2"/>
      <x:c r="H26" s="2"/>
    </x:row>
    <x:row r="27" ht="24" customHeight="1">
      <x:c r="A27" s="2" t="str">
        <x:v>Szkolenia zespołu IT</x:v>
      </x:c>
      <x:c r="B27" s="20" t="n">
        <x:v>1000</x:v>
      </x:c>
      <x:c r="C27" s="20" t="n">
        <x:v>0</x:v>
      </x:c>
      <x:c r="D27" s="2"/>
      <x:c r="E27" s="22" t="str">
        <x:v>W outsourcingu 0 zakłada ujęcie w abonamencie.</x:v>
      </x:c>
      <x:c r="F27" s="2"/>
      <x:c r="G27" s="2"/>
      <x:c r="H27" s="2"/>
    </x:row>
    <x:row r="28" ht="24" customHeight="1">
      <x:c r="A28" s="2" t="str">
        <x:v>Koordynacja po stronie klienta</x:v>
      </x:c>
      <x:c r="B28" s="20" t="n">
        <x:v>1000</x:v>
      </x:c>
      <x:c r="C28" s="20" t="n">
        <x:v>1500</x:v>
      </x:c>
      <x:c r="D28" s="2"/>
      <x:c r="E28" s="22" t="str">
        <x:v>Uwzględnij rzeczywisty koszt nadzoru nad usługą.</x:v>
      </x:c>
      <x:c r="F28" s="2"/>
      <x:c r="G28" s="2"/>
      <x:c r="H28" s="2"/>
    </x:row>
    <x:row r="29" ht="24" customHeight="1">
      <x:c r="A29" s="14" t="str">
        <x:v>Razem miesięcznie</x:v>
      </x:c>
      <x:c r="B29" s="15" t="n">
        <x:f>SUM(B21:B28)</x:f>
        <x:v>24000</x:v>
      </x:c>
      <x:c r="C29" s="15" t="n">
        <x:f>SUM(C21:C28)</x:f>
        <x:v>15000</x:v>
      </x:c>
      <x:c r="D29" s="2"/>
      <x:c r="E29" s="22"/>
      <x:c r="F29" s="2"/>
      <x:c r="G29" s="2"/>
      <x:c r="H29" s="2"/>
    </x:row>
    <x:row r="30" ht="24" customHeight="1">
      <x:c r="A30" s="2"/>
      <x:c r="B30" s="8"/>
      <x:c r="C30" s="8"/>
      <x:c r="D30" s="2"/>
      <x:c r="E30" s="22"/>
      <x:c r="F30" s="2"/>
      <x:c r="G30" s="2"/>
      <x:c r="H30" s="2"/>
    </x:row>
    <x:row r="31" ht="24" customHeight="1">
      <x:c r="A31" s="2" t="str">
        <x:v>Jednorazowe przejęcie środowiska</x:v>
      </x:c>
      <x:c r="B31" s="20" t="n">
        <x:v>0</x:v>
      </x:c>
      <x:c r="C31" s="20" t="n">
        <x:v>12000</x:v>
      </x:c>
      <x:c r="D31" s="2"/>
      <x:c r="E31" s="22" t="str">
        <x:v>Inwentaryzacja, konfiguracja i uruchomienie obsługi.</x:v>
      </x:c>
      <x:c r="F31" s="2"/>
      <x:c r="G31" s="2"/>
      <x:c r="H31" s="2"/>
    </x:row>
    <x:row r="32" ht="24" customHeight="1">
      <x:c r="A32" s="2" t="str">
        <x:v>Pozostałe koszty jednorazowe</x:v>
      </x:c>
      <x:c r="B32" s="20" t="n">
        <x:v>0</x:v>
      </x:c>
      <x:c r="C32" s="20" t="n">
        <x:v>0</x:v>
      </x:c>
      <x:c r="D32" s="2"/>
      <x:c r="E32" s="22" t="str">
        <x:v>Wpisz np. równoległą obsługę, migrację lub koszty wyjścia.</x:v>
      </x:c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17" t="str">
        <x:v>Metoda i ograniczenia</x:v>
      </x:c>
      <x:c r="B34" s="2"/>
      <x:c r="C34" s="2"/>
      <x:c r="D34" s="2"/>
      <x:c r="E34" s="2"/>
      <x:c r="F34" s="2"/>
      <x:c r="G34" s="2"/>
      <x:c r="H34" s="2"/>
    </x:row>
    <x:row r="35" ht="23" customHeight="1">
      <x:c r="A35" s="2" t="str">
        <x:v>Wszystkie kwoty są założeniami opracowania z 24.10.2026, a nie danymi klienta ani stawkami rynkowymi.</x:v>
      </x:c>
      <x:c r="B35" s="2"/>
      <x:c r="C35" s="2"/>
      <x:c r="D35" s="2"/>
      <x:c r="E35" s="2"/>
      <x:c r="F35" s="2"/>
      <x:c r="G35" s="2"/>
      <x:c r="H35" s="2"/>
    </x:row>
    <x:row r="36" ht="23" customHeight="1">
      <x:c r="A36" s="2" t="str">
        <x:v>Koszty wspólnego sprzętu, Microsoft 365, łączy i chmury pominięto symetrycznie. Dodaj różnice, jeśli występują.</x:v>
      </x:c>
      <x:c r="B36" s="2"/>
      <x:c r="C36" s="2"/>
      <x:c r="D36" s="2"/>
      <x:c r="E36" s="2"/>
      <x:c r="F36" s="2"/>
      <x:c r="G36" s="2"/>
      <x:c r="H36" s="2"/>
    </x:row>
    <x:row r="37" ht="23" customHeight="1">
      <x:c r="A37" s="2" t="str">
        <x:v>Zakupy usług bez VAT. VAT niepodlegający odliczeniu należy doliczyć do odpowiednich kosztów.</x:v>
      </x:c>
      <x:c r="B37" s="2"/>
      <x:c r="C37" s="2"/>
      <x:c r="D37" s="2"/>
      <x:c r="E37" s="2"/>
      <x:c r="F37" s="2"/>
      <x:c r="G37" s="2"/>
      <x:c r="H37" s="2"/>
    </x:row>
    <x:row r="38" ht="23" customHeight="1">
      <x:c r="A38" s="2" t="str">
        <x:v>Jeśli własny personel pozostaje, wpisz jego koszt także po stronie outsourcingu w komórce C21.</x:v>
      </x:c>
      <x:c r="B38" s="2"/>
      <x:c r="C38" s="2"/>
      <x:c r="D38" s="2"/>
      <x:c r="E38" s="2"/>
      <x:c r="F38" s="2"/>
      <x:c r="G38" s="2"/>
      <x:c r="H38" s="2"/>
    </x:row>
    <x:row r="39" ht="23" customHeight="1">
      <x:c r="A39" s="2" t="str">
        <x:v>Spadek kosztów jest oszczędnością pieniężną tylko w zakresie wydatków faktycznie możliwych do uniknięcia.</x:v>
      </x:c>
      <x:c r="B39" s="2"/>
      <x:c r="C39" s="2"/>
      <x:c r="D39" s="2"/>
      <x:c r="E39" s="2"/>
      <x:c r="F39" s="2"/>
      <x:c r="G39" s="2"/>
      <x:c r="H39" s="2"/>
    </x:row>
    <x:row r="40" ht="23" customHeight="1">
      <x:c r="A40" s="2" t="str">
        <x:v>Źródło cen do aktualizacji: indywidualna oferta IT Crew po inwentaryzacji, https://it-crew.eu/</x:v>
      </x:c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</x:sheetData>
  <x:dataValidations count="3">
    <x:dataValidation type="whole" operator="between" sqref="B17:B18">
      <x:formula1>1</x:formula1>
      <x:formula2>120</x:formula2>
    </x:dataValidation>
    <x:dataValidation type="decimal" operator="between" sqref="B21:C28">
      <x:formula1>0</x:formula1>
      <x:formula2>10000000</x:formula2>
    </x:dataValidation>
    <x:dataValidation type="decimal" operator="between" sqref="B31:C32">
      <x:formula1>0</x:formula1>
      <x:formula2>10000000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3A5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63" hidden="0" customWidth="1"/>
    <x:col min="3" max="3" width="17" hidden="0" customWidth="1"/>
    <x:col min="4" max="4" width="11" hidden="0" customWidth="1"/>
    <x:col min="5" max="5" width="14" hidden="0" customWidth="1"/>
    <x:col min="6" max="6" width="7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Statystyki i źródła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Dane zweryfikowano 24.10.2026. Różne populacje i okresy nie tworzą jednej próby.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7" t="str">
        <x:v>Źródło</x:v>
      </x:c>
      <x:c r="B5" s="7" t="str">
        <x:v>Wskaźnik</x:v>
      </x:c>
      <x:c r="C5" s="7" t="str">
        <x:v>Wartość</x:v>
      </x:c>
      <x:c r="D5" s="7" t="str">
        <x:v>Jednostka</x:v>
      </x:c>
      <x:c r="E5" s="7" t="str">
        <x:v>Rok*</x:v>
      </x:c>
      <x:c r="F5" s="7" t="str">
        <x:v>Zakres</x:v>
      </x:c>
      <x:c r="G5" s="2"/>
      <x:c r="H5" s="2"/>
    </x:row>
    <x:row r="6" ht="46" customHeight="1">
      <x:c r="A6" s="11" t="str">
        <x:v>R01</x:v>
      </x:c>
      <x:c r="B6" s="29" t="str">
        <x:v>Zarejestrowane unikalne incydenty CERT Polska</x:v>
      </x:c>
      <x:c r="C6" s="30" t="n">
        <x:v>260783</x:v>
      </x:c>
      <x:c r="D6" s="31" t="str">
        <x:v>liczba</x:v>
      </x:c>
      <x:c r="E6" s="31" t="n">
        <x:v>2025</x:v>
      </x:c>
      <x:c r="F6" s="29" t="str">
        <x:v>Polska; incydenty zarejestrowane przez CERT Polska</x:v>
      </x:c>
      <x:c r="G6" s="2"/>
      <x:c r="H6" s="2"/>
    </x:row>
    <x:row r="7" ht="46" customHeight="1">
      <x:c r="A7" s="2" t="str">
        <x:v>R01</x:v>
      </x:c>
      <x:c r="B7" s="23" t="str">
        <x:v>Wzrost liczby zarejestrowanych incydentów r/r</x:v>
      </x:c>
      <x:c r="C7" s="26" t="n">
        <x:v>152</x:v>
      </x:c>
      <x:c r="D7" s="27" t="str">
        <x:v>%</x:v>
      </x:c>
      <x:c r="E7" s="27" t="n">
        <x:v>2025</x:v>
      </x:c>
      <x:c r="F7" s="23" t="str">
        <x:v>Zmiana rejestracji; nie wzrost indywidualnego prawdopodobieństwa ataku</x:v>
      </x:c>
      <x:c r="G7" s="2"/>
      <x:c r="H7" s="2"/>
    </x:row>
    <x:row r="8" ht="46" customHeight="1">
      <x:c r="A8" s="11" t="str">
        <x:v>R02</x:v>
      </x:c>
      <x:c r="B8" s="29" t="str">
        <x:v>Przedsiębiorstwa doświadczające skutków incydentów ICT</x:v>
      </x:c>
      <x:c r="C8" s="32" t="n">
        <x:v>21.54</x:v>
      </x:c>
      <x:c r="D8" s="31" t="str">
        <x:v>%</x:v>
      </x:c>
      <x:c r="E8" s="31" t="n">
        <x:v>2023</x:v>
      </x:c>
      <x:c r="F8" s="29" t="str">
        <x:v>UE; minimum 10 pracujących; sektory objęte badaniem</x:v>
      </x:c>
      <x:c r="G8" s="2"/>
      <x:c r="H8" s="2"/>
    </x:row>
    <x:row r="9" ht="46" customHeight="1">
      <x:c r="A9" s="2" t="str">
        <x:v>R02</x:v>
      </x:c>
      <x:c r="B9" s="23" t="str">
        <x:v>Backup do innej lokalizacji lub chmury</x:v>
      </x:c>
      <x:c r="C9" s="28" t="n">
        <x:v>79.23</x:v>
      </x:c>
      <x:c r="D9" s="27" t="str">
        <x:v>%</x:v>
      </x:c>
      <x:c r="E9" s="27" t="n">
        <x:v>2024</x:v>
      </x:c>
      <x:c r="F9" s="23" t="str">
        <x:v>UE; minimum 10 pracujących; sektory objęte badaniem</x:v>
      </x:c>
      <x:c r="G9" s="2"/>
      <x:c r="H9" s="2"/>
    </x:row>
    <x:row r="10" ht="46" customHeight="1">
      <x:c r="A10" s="11" t="str">
        <x:v>R02</x:v>
      </x:c>
      <x:c r="B10" s="29" t="str">
        <x:v>Co najmniej dwa mechanizmy uwierzytelnienia</x:v>
      </x:c>
      <x:c r="C10" s="32" t="n">
        <x:v>39.84</x:v>
      </x:c>
      <x:c r="D10" s="31" t="str">
        <x:v>%</x:v>
      </x:c>
      <x:c r="E10" s="31" t="n">
        <x:v>2024</x:v>
      </x:c>
      <x:c r="F10" s="29" t="str">
        <x:v>UE; minimum 10 pracujących; sektory objęte badaniem</x:v>
      </x:c>
      <x:c r="G10" s="2"/>
      <x:c r="H10" s="2"/>
    </x:row>
    <x:row r="11" ht="46" customHeight="1">
      <x:c r="A11" s="2" t="str">
        <x:v>R02</x:v>
      </x:c>
      <x:c r="B11" s="23" t="str">
        <x:v>Testy bezpieczeństwa ICT</x:v>
      </x:c>
      <x:c r="C11" s="28" t="n">
        <x:v>34.64</x:v>
      </x:c>
      <x:c r="D11" s="27" t="str">
        <x:v>%</x:v>
      </x:c>
      <x:c r="E11" s="27" t="n">
        <x:v>2024</x:v>
      </x:c>
      <x:c r="F11" s="23" t="str">
        <x:v>UE; minimum 10 pracujących; sektory objęte badaniem</x:v>
      </x:c>
      <x:c r="G11" s="2"/>
      <x:c r="H11" s="2"/>
    </x:row>
    <x:row r="12" ht="46" customHeight="1">
      <x:c r="A12" s="11" t="str">
        <x:v>R02</x:v>
      </x:c>
      <x:c r="B12" s="29" t="str">
        <x:v>Ocena ryzyka ICT</x:v>
      </x:c>
      <x:c r="C12" s="32" t="n">
        <x:v>34.1</x:v>
      </x:c>
      <x:c r="D12" s="31" t="str">
        <x:v>%</x:v>
      </x:c>
      <x:c r="E12" s="31" t="n">
        <x:v>2024</x:v>
      </x:c>
      <x:c r="F12" s="29" t="str">
        <x:v>UE; minimum 10 pracujących; sektory objęte badaniem</x:v>
      </x:c>
      <x:c r="G12" s="2"/>
      <x:c r="H12" s="2"/>
    </x:row>
    <x:row r="13" ht="46" customHeight="1">
      <x:c r="A13" s="2" t="str">
        <x:v>R03</x:v>
      </x:c>
      <x:c r="B13" s="23" t="str">
        <x:v>Naruszenia z udziałem ransomware</x:v>
      </x:c>
      <x:c r="C13" s="26" t="n">
        <x:v>48</x:v>
      </x:c>
      <x:c r="D13" s="27" t="str">
        <x:v>%</x:v>
      </x:c>
      <x:c r="E13" s="27" t="n">
        <x:v>2026</x:v>
      </x:c>
      <x:c r="F13" s="23" t="str">
        <x:v>Zbiór naruszeń w raporcie Verizon DBIR 2026; rok edycji</x:v>
      </x:c>
      <x:c r="G13" s="2"/>
      <x:c r="H13" s="2"/>
    </x:row>
    <x:row r="14" ht="46" customHeight="1">
      <x:c r="A14" s="11" t="str">
        <x:v>R03</x:v>
      </x:c>
      <x:c r="B14" s="29" t="str">
        <x:v>Naruszenia rozpoczynające się od wykorzystania podatności</x:v>
      </x:c>
      <x:c r="C14" s="30" t="n">
        <x:v>31</x:v>
      </x:c>
      <x:c r="D14" s="31" t="str">
        <x:v>%</x:v>
      </x:c>
      <x:c r="E14" s="31" t="n">
        <x:v>2026</x:v>
      </x:c>
      <x:c r="F14" s="29" t="str">
        <x:v>Zbiór naruszeń w raporcie Verizon DBIR 2026; rok edycji</x:v>
      </x:c>
      <x:c r="G14" s="2"/>
      <x:c r="H14" s="2"/>
    </x:row>
    <x:row r="15" ht="46" customHeight="1">
      <x:c r="A15" s="2" t="str">
        <x:v>R04</x:v>
      </x:c>
      <x:c r="B15" s="23" t="str">
        <x:v>Średni globalny koszt naruszenia danych</x:v>
      </x:c>
      <x:c r="C15" s="26" t="n">
        <x:v>4990000</x:v>
      </x:c>
      <x:c r="D15" s="27" t="str">
        <x:v>USD</x:v>
      </x:c>
      <x:c r="E15" s="27" t="n">
        <x:v>2026</x:v>
      </x:c>
      <x:c r="F15" s="23" t="str">
        <x:v>Badane organizacje w IBM Cost of a Data Breach 2026; rok edycji</x:v>
      </x:c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 t="str">
        <x:v>*Dla R01 i R02 rok danych; dla R03 i R04 rok edycji raportu.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2" t="str">
        <x:v>Wartości z jednostką % podano w skali 0–100, np. 48 oznacza 48%. Kategorie mogą się nakładać.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17" t="str">
        <x:v>Adresy źródeł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 t="str">
        <x:v>R01</x:v>
      </x:c>
      <x:c r="B22" s="2" t="str">
        <x:v>https://www.nask.pl/aktualnosci/prawie-2-tys-zgloszen-kazdego-dnia-raport-cert-polska-za-2025-rok</x:v>
      </x:c>
      <x:c r="C22" s="2"/>
      <x:c r="D22" s="2"/>
      <x:c r="E22" s="2"/>
      <x:c r="F22" s="2"/>
      <x:c r="G22" s="2"/>
      <x:c r="H22" s="2"/>
    </x:row>
    <x:row r="23" ht="25" customHeight="1">
      <x:c r="A23" s="2" t="str">
        <x:v>R02</x:v>
      </x:c>
      <x:c r="B23" s="2" t="str">
        <x:v>https://ec.europa.eu/eurostat/statistics-explained/index.php?title=ICT_security_in_enterprises</x:v>
      </x:c>
      <x:c r="C23" s="2"/>
      <x:c r="D23" s="2"/>
      <x:c r="E23" s="2"/>
      <x:c r="F23" s="2"/>
      <x:c r="G23" s="2"/>
      <x:c r="H23" s="2"/>
    </x:row>
    <x:row r="24" ht="25" customHeight="1">
      <x:c r="A24" s="2" t="str">
        <x:v>R03</x:v>
      </x:c>
      <x:c r="B24" s="2" t="str">
        <x:v>https://www.verizon.com/business/resources/reports/dbir/</x:v>
      </x:c>
      <x:c r="C24" s="2"/>
      <x:c r="D24" s="2"/>
      <x:c r="E24" s="2"/>
      <x:c r="F24" s="2"/>
      <x:c r="G24" s="2"/>
      <x:c r="H24" s="2"/>
    </x:row>
    <x:row r="25" ht="25" customHeight="1">
      <x:c r="A25" s="2" t="str">
        <x:v>R04</x:v>
      </x:c>
      <x:c r="B25" s="2" t="str">
        <x:v>https://www.ibm.com/reports/data-breach</x:v>
      </x:c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</x:sheetData>
  <x:pageMargins left="0.7" right="0.7" top="0.75" bottom="0.75" header="0.3" footer="0.3"/>
</x:worksheet>
</file>